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mk.local\dane\BM\BM-06\_ ZPMK WIRUS 2020\RMK 16 (zm czerwiec)\"/>
    </mc:Choice>
  </mc:AlternateContent>
  <bookViews>
    <workbookView xWindow="0" yWindow="0" windowWidth="28770" windowHeight="10815"/>
  </bookViews>
  <sheets>
    <sheet name="RMK zm 7 programowe " sheetId="2" r:id="rId1"/>
  </sheets>
  <definedNames>
    <definedName name="_xlnm.Print_Area" localSheetId="0">'RMK zm 7 programowe '!$A$1:$M$53</definedName>
    <definedName name="_xlnm.Print_Titles" localSheetId="0">'RMK zm 7 programowe '!$10:$14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M15" i="2"/>
  <c r="L15" i="2"/>
  <c r="M39" i="2"/>
  <c r="M38" i="2"/>
  <c r="K40" i="2"/>
  <c r="L39" i="2"/>
  <c r="K39" i="2" s="1"/>
  <c r="L38" i="2"/>
  <c r="L24" i="2"/>
  <c r="I24" i="2"/>
  <c r="H31" i="2"/>
  <c r="H30" i="2"/>
  <c r="I30" i="2"/>
  <c r="K21" i="2"/>
  <c r="K38" i="2" l="1"/>
  <c r="K37" i="2"/>
  <c r="K43" i="2"/>
  <c r="K47" i="2"/>
  <c r="K51" i="2"/>
  <c r="K53" i="2"/>
  <c r="H41" i="2"/>
  <c r="H42" i="2"/>
  <c r="H43" i="2"/>
  <c r="H44" i="2"/>
  <c r="H45" i="2"/>
  <c r="H46" i="2"/>
  <c r="H47" i="2"/>
  <c r="H51" i="2"/>
  <c r="H52" i="2"/>
  <c r="H53" i="2"/>
  <c r="L52" i="2"/>
  <c r="K52" i="2" s="1"/>
  <c r="L50" i="2"/>
  <c r="L46" i="2"/>
  <c r="K46" i="2" s="1"/>
  <c r="L42" i="2"/>
  <c r="L41" i="2" s="1"/>
  <c r="K41" i="2" s="1"/>
  <c r="L34" i="2"/>
  <c r="L33" i="2" s="1"/>
  <c r="L32" i="2" s="1"/>
  <c r="L25" i="2"/>
  <c r="L22" i="2"/>
  <c r="L20" i="2" s="1"/>
  <c r="L19" i="2" s="1"/>
  <c r="L17" i="2"/>
  <c r="I52" i="2"/>
  <c r="I50" i="2"/>
  <c r="I49" i="2" s="1"/>
  <c r="I48" i="2" s="1"/>
  <c r="H48" i="2" s="1"/>
  <c r="I34" i="2"/>
  <c r="I33" i="2"/>
  <c r="I32" i="2" s="1"/>
  <c r="I28" i="2"/>
  <c r="I25" i="2" s="1"/>
  <c r="I17" i="2"/>
  <c r="H50" i="2" l="1"/>
  <c r="L45" i="2"/>
  <c r="L49" i="2"/>
  <c r="H49" i="2"/>
  <c r="K50" i="2"/>
  <c r="K42" i="2"/>
  <c r="I16" i="2"/>
  <c r="K18" i="2"/>
  <c r="K23" i="2"/>
  <c r="K25" i="2"/>
  <c r="K26" i="2"/>
  <c r="K27" i="2"/>
  <c r="K28" i="2"/>
  <c r="K29" i="2"/>
  <c r="K32" i="2"/>
  <c r="K33" i="2"/>
  <c r="H18" i="2"/>
  <c r="H19" i="2"/>
  <c r="H20" i="2"/>
  <c r="H22" i="2"/>
  <c r="H23" i="2"/>
  <c r="H25" i="2"/>
  <c r="H26" i="2"/>
  <c r="H27" i="2"/>
  <c r="H28" i="2"/>
  <c r="H33" i="2"/>
  <c r="H37" i="2"/>
  <c r="K36" i="2"/>
  <c r="K34" i="2"/>
  <c r="K24" i="2"/>
  <c r="K17" i="2"/>
  <c r="H36" i="2"/>
  <c r="H29" i="2"/>
  <c r="H24" i="2"/>
  <c r="H17" i="2"/>
  <c r="L48" i="2" l="1"/>
  <c r="K48" i="2" s="1"/>
  <c r="K49" i="2"/>
  <c r="L44" i="2"/>
  <c r="K45" i="2"/>
  <c r="K35" i="2"/>
  <c r="K20" i="2"/>
  <c r="H32" i="2"/>
  <c r="K22" i="2"/>
  <c r="K19" i="2"/>
  <c r="K44" i="2" l="1"/>
  <c r="L16" i="2"/>
  <c r="H35" i="2"/>
  <c r="M16" i="2"/>
  <c r="J16" i="2"/>
  <c r="H34" i="2" l="1"/>
  <c r="H16" i="2" l="1"/>
  <c r="H15" i="2"/>
  <c r="K16" i="2"/>
  <c r="K15" i="2"/>
</calcChain>
</file>

<file path=xl/sharedStrings.xml><?xml version="1.0" encoding="utf-8"?>
<sst xmlns="http://schemas.openxmlformats.org/spreadsheetml/2006/main" count="103" uniqueCount="76">
  <si>
    <t>WYDATKI BUDŻETU MIASTA ZWIĄZANE Z PROGRAMAMI INWESTYCYJNYMI</t>
  </si>
  <si>
    <t>2. WYDATKI NA INWESTYCJE PROGRAMOWE</t>
  </si>
  <si>
    <t>Nr zadania</t>
  </si>
  <si>
    <t>Nazwa zadania</t>
  </si>
  <si>
    <t>Dział</t>
  </si>
  <si>
    <t xml:space="preserve"> Rozdział</t>
  </si>
  <si>
    <t>Jednostka Realizująca</t>
  </si>
  <si>
    <t>Budżet na 2020 rok</t>
  </si>
  <si>
    <t>zmniejszenia</t>
  </si>
  <si>
    <t>Budżet ogółem</t>
  </si>
  <si>
    <t>zadania gminy</t>
  </si>
  <si>
    <t>zadania powiatu</t>
  </si>
  <si>
    <t>w tym:</t>
  </si>
  <si>
    <t>zwiększenia</t>
  </si>
  <si>
    <t>z dnia</t>
  </si>
  <si>
    <t>w zł</t>
  </si>
  <si>
    <t>zmiany</t>
  </si>
  <si>
    <t>Razem wydatki na inwestycje programowe, w tym:</t>
  </si>
  <si>
    <t>do uchwały Nr</t>
  </si>
  <si>
    <t>Rady Miasta Krakowa</t>
  </si>
  <si>
    <t xml:space="preserve">środki własne Miasta </t>
  </si>
  <si>
    <t>GWSMK</t>
  </si>
  <si>
    <t>budżet obywatelski Dzielnic</t>
  </si>
  <si>
    <t xml:space="preserve">TRANSPORT </t>
  </si>
  <si>
    <t>Budowa i przebudowa dróg wraz z oświetleniem oraz budowa ścieżek rowerowych</t>
  </si>
  <si>
    <t>Suchą nogą do tramwaju</t>
  </si>
  <si>
    <t>budżet obywatelski dzielnic - edycja VI</t>
  </si>
  <si>
    <t>ZDMK</t>
  </si>
  <si>
    <t xml:space="preserve">OCHRONA I KSZTAŁTOWANIE ŚRODOWISKA </t>
  </si>
  <si>
    <t>Program ochrony i kształtowania zieleni miejskiej</t>
  </si>
  <si>
    <t>Przebudowa schroniska dla bezdomnych zwierząt, ul. Rybna 3</t>
  </si>
  <si>
    <t>ZIM</t>
  </si>
  <si>
    <t>ZZM</t>
  </si>
  <si>
    <t>MIESZKALNICTWO</t>
  </si>
  <si>
    <t>Program pozyskiwania mieszkań</t>
  </si>
  <si>
    <t>Budowa zespołu budynków mieszkalnych wielorodzinnych przy ul. Wańkowicza</t>
  </si>
  <si>
    <t>ADMINISTRACJA I FINANSE - ZARZĄDZANIE MIASTEM</t>
  </si>
  <si>
    <t>Modernizacja budynków  oraz rozbudowa 
i unowocześnianie infrastruktury informatycznej</t>
  </si>
  <si>
    <t>System informatyczny UMK</t>
  </si>
  <si>
    <t>środki własne Miasta</t>
  </si>
  <si>
    <t>IT</t>
  </si>
  <si>
    <t>ZDMK/T1.313/20</t>
  </si>
  <si>
    <t>ZIM/O1.38/17</t>
  </si>
  <si>
    <t>ZZM/O1.222/20</t>
  </si>
  <si>
    <t>ZIM/M1.7/14</t>
  </si>
  <si>
    <t xml:space="preserve">Doposażenie ogródka jordanowskiego przy ul. Działowskiego </t>
  </si>
  <si>
    <t>Budowa zespołu budynków mieszkalnych wielorodzinnych przy ul. J.K. Przyzby i ul. Zalesie</t>
  </si>
  <si>
    <t>SPORT I REKREACJA</t>
  </si>
  <si>
    <t xml:space="preserve">Budowa i przebudowa  obiektów sportowych i rekreacyjnych </t>
  </si>
  <si>
    <t>Modernizacja infrastruktury sportowo-rekreacyjnej na terenie klubów sportowych</t>
  </si>
  <si>
    <t>ZIS</t>
  </si>
  <si>
    <t xml:space="preserve">KULTURA I OCHRONA DZIEDZICTWA </t>
  </si>
  <si>
    <t>Rewaloryzacja i renowacja obiektów zabytkowych</t>
  </si>
  <si>
    <t>Fort nr 2 Kościuszko - Rewitalizacja i zagospodarowanie terenów pomilitarnych po zniszczonych elementach fortu</t>
  </si>
  <si>
    <t>ZBK</t>
  </si>
  <si>
    <t>Rewitalizacja przestrzeni (podwórza) położonej pomiędzy budynkami przy ul. Józefińskiej 24, 24a i 30 oraz ul. Limanowskiego 13 i 15</t>
  </si>
  <si>
    <t>ZZM/O1.32/20</t>
  </si>
  <si>
    <t>ZIM/M1.5/16</t>
  </si>
  <si>
    <t>ZIS/S1.106/20</t>
  </si>
  <si>
    <t>ZBK/K1.27/20</t>
  </si>
  <si>
    <t>IT/A1.1/99</t>
  </si>
  <si>
    <t>ZBK/A1.31/18</t>
  </si>
  <si>
    <t>Rewitalizacja Placu Biskupiego</t>
  </si>
  <si>
    <t>ZDMK/T1.151/16</t>
  </si>
  <si>
    <t>Program ochrony przeciwpowodziowej</t>
  </si>
  <si>
    <t xml:space="preserve">Wariantowa koncepcja zagospodarowania wód opadowych dla obszarów zagrożonych osuwiskowo z alternatywnym wykluczeniem spod zabudowy obszarów zagrożonych                        </t>
  </si>
  <si>
    <t>KEGW</t>
  </si>
  <si>
    <t>KEGW/O2.25/20</t>
  </si>
  <si>
    <t>OŚWIATA I WYCHOWANIE</t>
  </si>
  <si>
    <t>Budowa i przebudowa placówek oświatowo - wychowawczych oraz budowa sal gimnastycznych</t>
  </si>
  <si>
    <t>Modernizacja Centrum Młodzieży, ul. Krupnicza  38</t>
  </si>
  <si>
    <t>PWSMK</t>
  </si>
  <si>
    <t>CM</t>
  </si>
  <si>
    <t xml:space="preserve"> CM/E1.48/20</t>
  </si>
  <si>
    <t>Załącznik Nr 3</t>
  </si>
  <si>
    <t>AUTOPOPRAWKA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</si>
</sst>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0" fillId="0" borderId="0"/>
    <xf numFmtId="0" fontId="10" fillId="0" borderId="0"/>
  </cellStyleXfs>
  <cellXfs count="14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 indent="2"/>
    </xf>
    <xf numFmtId="0" fontId="7" fillId="2" borderId="6" xfId="4" applyFont="1" applyFill="1" applyBorder="1" applyAlignment="1">
      <alignment horizontal="left" vertical="center" wrapText="1" indent="2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3" fontId="2" fillId="2" borderId="25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3" fontId="1" fillId="2" borderId="28" xfId="0" applyNumberFormat="1" applyFont="1" applyFill="1" applyBorder="1" applyAlignment="1">
      <alignment vertical="center"/>
    </xf>
    <xf numFmtId="3" fontId="8" fillId="2" borderId="26" xfId="0" applyNumberFormat="1" applyFont="1" applyFill="1" applyBorder="1" applyAlignment="1">
      <alignment vertical="center"/>
    </xf>
    <xf numFmtId="0" fontId="8" fillId="2" borderId="4" xfId="4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3" fontId="1" fillId="2" borderId="23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horizontal="right" vertical="center"/>
    </xf>
    <xf numFmtId="3" fontId="7" fillId="2" borderId="22" xfId="0" applyNumberFormat="1" applyFont="1" applyFill="1" applyBorder="1" applyAlignment="1">
      <alignment horizontal="right" vertical="center"/>
    </xf>
    <xf numFmtId="3" fontId="8" fillId="2" borderId="12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vertical="center"/>
    </xf>
    <xf numFmtId="3" fontId="8" fillId="2" borderId="32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" fillId="2" borderId="32" xfId="0" applyNumberFormat="1" applyFont="1" applyFill="1" applyBorder="1" applyAlignment="1">
      <alignment vertical="center"/>
    </xf>
    <xf numFmtId="3" fontId="8" fillId="2" borderId="26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horizontal="right" vertical="center"/>
    </xf>
    <xf numFmtId="0" fontId="1" fillId="2" borderId="3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 indent="2"/>
    </xf>
    <xf numFmtId="3" fontId="1" fillId="2" borderId="36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vertical="center" wrapText="1"/>
    </xf>
    <xf numFmtId="3" fontId="1" fillId="2" borderId="14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vertical="center" wrapText="1" indent="2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horizontal="right" vertical="center"/>
    </xf>
    <xf numFmtId="0" fontId="1" fillId="2" borderId="33" xfId="0" applyFont="1" applyFill="1" applyBorder="1" applyAlignment="1">
      <alignment vertical="center"/>
    </xf>
    <xf numFmtId="3" fontId="1" fillId="2" borderId="34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8" fillId="2" borderId="35" xfId="0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5">
    <cellStyle name="Normalny" xfId="0" builtinId="0"/>
    <cellStyle name="Normalny 15" xfId="3"/>
    <cellStyle name="Normalny 2" xfId="2"/>
    <cellStyle name="Normalny 3" xfId="4"/>
    <cellStyle name="Normalny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Zeros="0" tabSelected="1" workbookViewId="0">
      <selection activeCell="A3" sqref="A3:J3"/>
    </sheetView>
  </sheetViews>
  <sheetFormatPr defaultRowHeight="12"/>
  <cols>
    <col min="1" max="1" width="14.28515625" style="1" customWidth="1"/>
    <col min="2" max="2" width="41.85546875" style="1" customWidth="1"/>
    <col min="3" max="3" width="7" style="1" hidden="1" customWidth="1"/>
    <col min="4" max="4" width="6.42578125" style="2" customWidth="1"/>
    <col min="5" max="5" width="8.28515625" style="2" customWidth="1"/>
    <col min="6" max="6" width="7" style="2" hidden="1" customWidth="1"/>
    <col min="7" max="7" width="10.140625" style="2" customWidth="1"/>
    <col min="8" max="13" width="9" style="1" customWidth="1"/>
    <col min="14" max="16384" width="9.140625" style="1"/>
  </cols>
  <sheetData>
    <row r="1" spans="1:13" ht="14.25">
      <c r="G1" s="3"/>
      <c r="K1" s="3" t="s">
        <v>74</v>
      </c>
    </row>
    <row r="2" spans="1:13" ht="15">
      <c r="K2" s="4" t="s">
        <v>18</v>
      </c>
    </row>
    <row r="3" spans="1:13" ht="15">
      <c r="A3" s="147" t="s">
        <v>75</v>
      </c>
      <c r="B3" s="147"/>
      <c r="C3" s="147"/>
      <c r="D3" s="147"/>
      <c r="E3" s="147"/>
      <c r="F3" s="147"/>
      <c r="G3" s="147"/>
      <c r="H3" s="147"/>
      <c r="I3" s="147"/>
      <c r="J3" s="147"/>
      <c r="K3" s="4" t="s">
        <v>19</v>
      </c>
    </row>
    <row r="4" spans="1:13" ht="15">
      <c r="K4" s="4" t="s">
        <v>14</v>
      </c>
    </row>
    <row r="6" spans="1:13" s="5" customFormat="1" ht="12.75">
      <c r="A6" s="5" t="s">
        <v>0</v>
      </c>
      <c r="D6" s="6"/>
      <c r="E6" s="6"/>
      <c r="F6" s="6"/>
      <c r="G6" s="6"/>
    </row>
    <row r="7" spans="1:13" s="7" customFormat="1">
      <c r="A7" s="132" t="s">
        <v>16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</row>
    <row r="8" spans="1:13" s="5" customFormat="1" ht="12.75">
      <c r="A8" s="5" t="s">
        <v>1</v>
      </c>
      <c r="D8" s="6"/>
      <c r="E8" s="6"/>
      <c r="F8" s="6"/>
      <c r="G8" s="6"/>
    </row>
    <row r="9" spans="1:13" ht="12.75" thickBot="1">
      <c r="M9" s="8" t="s">
        <v>15</v>
      </c>
    </row>
    <row r="10" spans="1:13" s="10" customFormat="1" ht="25.5" customHeight="1">
      <c r="A10" s="133" t="s">
        <v>2</v>
      </c>
      <c r="B10" s="136" t="s">
        <v>3</v>
      </c>
      <c r="C10" s="136"/>
      <c r="D10" s="136" t="s">
        <v>4</v>
      </c>
      <c r="E10" s="136" t="s">
        <v>5</v>
      </c>
      <c r="F10" s="9"/>
      <c r="G10" s="139" t="s">
        <v>6</v>
      </c>
      <c r="H10" s="142" t="s">
        <v>7</v>
      </c>
      <c r="I10" s="143"/>
      <c r="J10" s="143"/>
      <c r="K10" s="143"/>
      <c r="L10" s="143"/>
      <c r="M10" s="144"/>
    </row>
    <row r="11" spans="1:13" s="10" customFormat="1" ht="25.5" customHeight="1">
      <c r="A11" s="134"/>
      <c r="B11" s="137"/>
      <c r="C11" s="137"/>
      <c r="D11" s="137"/>
      <c r="E11" s="137"/>
      <c r="F11" s="11"/>
      <c r="G11" s="140"/>
      <c r="H11" s="128" t="s">
        <v>8</v>
      </c>
      <c r="I11" s="145"/>
      <c r="J11" s="146"/>
      <c r="K11" s="131" t="s">
        <v>13</v>
      </c>
      <c r="L11" s="145"/>
      <c r="M11" s="146"/>
    </row>
    <row r="12" spans="1:13" s="10" customFormat="1" ht="25.5" customHeight="1">
      <c r="A12" s="134"/>
      <c r="B12" s="137"/>
      <c r="C12" s="137"/>
      <c r="D12" s="137"/>
      <c r="E12" s="137"/>
      <c r="F12" s="11"/>
      <c r="G12" s="140"/>
      <c r="H12" s="128" t="s">
        <v>9</v>
      </c>
      <c r="I12" s="129" t="s">
        <v>12</v>
      </c>
      <c r="J12" s="130"/>
      <c r="K12" s="131" t="s">
        <v>9</v>
      </c>
      <c r="L12" s="129" t="s">
        <v>12</v>
      </c>
      <c r="M12" s="130"/>
    </row>
    <row r="13" spans="1:13" s="10" customFormat="1" ht="33" customHeight="1">
      <c r="A13" s="135"/>
      <c r="B13" s="138"/>
      <c r="C13" s="138"/>
      <c r="D13" s="138"/>
      <c r="E13" s="138"/>
      <c r="F13" s="12"/>
      <c r="G13" s="141"/>
      <c r="H13" s="128"/>
      <c r="I13" s="13" t="s">
        <v>10</v>
      </c>
      <c r="J13" s="14" t="s">
        <v>11</v>
      </c>
      <c r="K13" s="131"/>
      <c r="L13" s="13" t="s">
        <v>10</v>
      </c>
      <c r="M13" s="14" t="s">
        <v>11</v>
      </c>
    </row>
    <row r="14" spans="1:13" s="20" customFormat="1">
      <c r="A14" s="15">
        <v>1</v>
      </c>
      <c r="B14" s="16">
        <v>2</v>
      </c>
      <c r="C14" s="16"/>
      <c r="D14" s="16">
        <v>3</v>
      </c>
      <c r="E14" s="16">
        <v>4</v>
      </c>
      <c r="F14" s="16"/>
      <c r="G14" s="17">
        <v>5</v>
      </c>
      <c r="H14" s="15">
        <v>6</v>
      </c>
      <c r="I14" s="16">
        <v>7</v>
      </c>
      <c r="J14" s="18">
        <v>8</v>
      </c>
      <c r="K14" s="19">
        <v>9</v>
      </c>
      <c r="L14" s="16">
        <v>10</v>
      </c>
      <c r="M14" s="18">
        <v>11</v>
      </c>
    </row>
    <row r="15" spans="1:13" s="8" customFormat="1" ht="27" customHeight="1">
      <c r="A15" s="21"/>
      <c r="B15" s="22" t="s">
        <v>17</v>
      </c>
      <c r="C15" s="23"/>
      <c r="D15" s="23"/>
      <c r="E15" s="23"/>
      <c r="F15" s="23"/>
      <c r="G15" s="24"/>
      <c r="H15" s="25">
        <f>I15+J15</f>
        <v>2432764</v>
      </c>
      <c r="I15" s="26">
        <f>I19+I24+I32+I38+I41+I44+I48</f>
        <v>2432764</v>
      </c>
      <c r="J15" s="27">
        <f>J19+J24+J32+J38+J41+J44+J48</f>
        <v>0</v>
      </c>
      <c r="K15" s="28">
        <f>L15+M15</f>
        <v>4221927</v>
      </c>
      <c r="L15" s="26">
        <f>L19+L24+L32+L38+L41+L44+L48</f>
        <v>3621927</v>
      </c>
      <c r="M15" s="27">
        <f>M19+M24+M32+M38+M41+M44+M48</f>
        <v>600000</v>
      </c>
    </row>
    <row r="16" spans="1:13" s="8" customFormat="1" ht="27" customHeight="1">
      <c r="A16" s="21"/>
      <c r="B16" s="29" t="s">
        <v>20</v>
      </c>
      <c r="C16" s="23"/>
      <c r="D16" s="23"/>
      <c r="E16" s="23"/>
      <c r="F16" s="23"/>
      <c r="G16" s="24"/>
      <c r="H16" s="25">
        <f>I16+J16</f>
        <v>2402764</v>
      </c>
      <c r="I16" s="26">
        <f>I15-I17</f>
        <v>2402764</v>
      </c>
      <c r="J16" s="27">
        <f>J15</f>
        <v>0</v>
      </c>
      <c r="K16" s="28">
        <f t="shared" ref="K16:K53" si="0">L16+M16</f>
        <v>4191927</v>
      </c>
      <c r="L16" s="26">
        <f>L15-L17</f>
        <v>3591927</v>
      </c>
      <c r="M16" s="27">
        <f>M15</f>
        <v>600000</v>
      </c>
    </row>
    <row r="17" spans="1:13" s="8" customFormat="1" ht="27" customHeight="1">
      <c r="A17" s="21"/>
      <c r="B17" s="30" t="s">
        <v>22</v>
      </c>
      <c r="C17" s="23"/>
      <c r="D17" s="23"/>
      <c r="E17" s="23"/>
      <c r="F17" s="23"/>
      <c r="G17" s="24"/>
      <c r="H17" s="25">
        <f t="shared" ref="H17:H53" si="1">I17+J17</f>
        <v>30000</v>
      </c>
      <c r="I17" s="26">
        <f>I23+I29</f>
        <v>30000</v>
      </c>
      <c r="J17" s="27"/>
      <c r="K17" s="28">
        <f t="shared" si="0"/>
        <v>30000</v>
      </c>
      <c r="L17" s="26">
        <f>L23+L29</f>
        <v>30000</v>
      </c>
      <c r="M17" s="27"/>
    </row>
    <row r="18" spans="1:13" ht="3" customHeight="1">
      <c r="A18" s="31"/>
      <c r="B18" s="32"/>
      <c r="C18" s="33"/>
      <c r="D18" s="33"/>
      <c r="E18" s="33"/>
      <c r="F18" s="33"/>
      <c r="G18" s="32"/>
      <c r="H18" s="25">
        <f t="shared" si="1"/>
        <v>0</v>
      </c>
      <c r="I18" s="26"/>
      <c r="J18" s="34"/>
      <c r="K18" s="28">
        <f t="shared" si="0"/>
        <v>0</v>
      </c>
      <c r="L18" s="26"/>
      <c r="M18" s="27"/>
    </row>
    <row r="19" spans="1:13" ht="27" customHeight="1">
      <c r="A19" s="35"/>
      <c r="B19" s="36" t="s">
        <v>23</v>
      </c>
      <c r="C19" s="37"/>
      <c r="D19" s="37"/>
      <c r="E19" s="37"/>
      <c r="F19" s="37"/>
      <c r="G19" s="38"/>
      <c r="H19" s="25">
        <f t="shared" si="1"/>
        <v>0</v>
      </c>
      <c r="I19" s="26"/>
      <c r="J19" s="34"/>
      <c r="K19" s="28">
        <f t="shared" si="0"/>
        <v>1811291</v>
      </c>
      <c r="L19" s="39">
        <f>L20</f>
        <v>1811291</v>
      </c>
      <c r="M19" s="27"/>
    </row>
    <row r="20" spans="1:13" ht="27" customHeight="1">
      <c r="A20" s="40"/>
      <c r="B20" s="41" t="s">
        <v>24</v>
      </c>
      <c r="C20" s="42"/>
      <c r="D20" s="42"/>
      <c r="E20" s="42"/>
      <c r="F20" s="42"/>
      <c r="G20" s="43"/>
      <c r="H20" s="25">
        <f t="shared" si="1"/>
        <v>0</v>
      </c>
      <c r="I20" s="44"/>
      <c r="J20" s="34"/>
      <c r="K20" s="28">
        <f t="shared" si="0"/>
        <v>1811291</v>
      </c>
      <c r="L20" s="39">
        <f>L22+L21</f>
        <v>1811291</v>
      </c>
      <c r="M20" s="27"/>
    </row>
    <row r="21" spans="1:13" ht="27" customHeight="1">
      <c r="A21" s="66" t="s">
        <v>63</v>
      </c>
      <c r="B21" s="67" t="s">
        <v>62</v>
      </c>
      <c r="C21" s="68" t="s">
        <v>21</v>
      </c>
      <c r="D21" s="68">
        <v>600</v>
      </c>
      <c r="E21" s="68">
        <v>60095</v>
      </c>
      <c r="F21" s="68">
        <v>6050</v>
      </c>
      <c r="G21" s="119" t="s">
        <v>27</v>
      </c>
      <c r="H21" s="25"/>
      <c r="I21" s="44"/>
      <c r="J21" s="34"/>
      <c r="K21" s="70">
        <f t="shared" si="0"/>
        <v>1781291</v>
      </c>
      <c r="L21" s="72">
        <v>1781291</v>
      </c>
      <c r="M21" s="27"/>
    </row>
    <row r="22" spans="1:13" ht="23.25" customHeight="1">
      <c r="A22" s="45" t="s">
        <v>41</v>
      </c>
      <c r="B22" s="46" t="s">
        <v>25</v>
      </c>
      <c r="C22" s="47"/>
      <c r="D22" s="48"/>
      <c r="E22" s="48"/>
      <c r="F22" s="48"/>
      <c r="G22" s="49"/>
      <c r="H22" s="117">
        <f t="shared" si="1"/>
        <v>0</v>
      </c>
      <c r="I22" s="51"/>
      <c r="J22" s="95"/>
      <c r="K22" s="97">
        <f t="shared" si="0"/>
        <v>30000</v>
      </c>
      <c r="L22" s="51">
        <f>L23</f>
        <v>30000</v>
      </c>
      <c r="M22" s="118"/>
    </row>
    <row r="23" spans="1:13" ht="23.25" customHeight="1">
      <c r="A23" s="35"/>
      <c r="B23" s="55" t="s">
        <v>26</v>
      </c>
      <c r="C23" s="56" t="s">
        <v>21</v>
      </c>
      <c r="D23" s="56">
        <v>600</v>
      </c>
      <c r="E23" s="56">
        <v>60016</v>
      </c>
      <c r="F23" s="56">
        <v>6050</v>
      </c>
      <c r="G23" s="57" t="s">
        <v>27</v>
      </c>
      <c r="H23" s="58">
        <f t="shared" si="1"/>
        <v>0</v>
      </c>
      <c r="I23" s="59"/>
      <c r="J23" s="60"/>
      <c r="K23" s="61">
        <f t="shared" si="0"/>
        <v>30000</v>
      </c>
      <c r="L23" s="62">
        <v>30000</v>
      </c>
      <c r="M23" s="63"/>
    </row>
    <row r="24" spans="1:13" ht="27" customHeight="1">
      <c r="A24" s="40"/>
      <c r="B24" s="41" t="s">
        <v>28</v>
      </c>
      <c r="C24" s="37"/>
      <c r="D24" s="37"/>
      <c r="E24" s="37"/>
      <c r="F24" s="37"/>
      <c r="G24" s="38"/>
      <c r="H24" s="25">
        <f t="shared" si="1"/>
        <v>645000</v>
      </c>
      <c r="I24" s="39">
        <f>I25+I30</f>
        <v>645000</v>
      </c>
      <c r="J24" s="34"/>
      <c r="K24" s="28">
        <f t="shared" si="0"/>
        <v>105000</v>
      </c>
      <c r="L24" s="39">
        <f>L25+L30</f>
        <v>105000</v>
      </c>
      <c r="M24" s="64"/>
    </row>
    <row r="25" spans="1:13" ht="27" customHeight="1">
      <c r="A25" s="40"/>
      <c r="B25" s="41" t="s">
        <v>29</v>
      </c>
      <c r="C25" s="37"/>
      <c r="D25" s="37"/>
      <c r="E25" s="37"/>
      <c r="F25" s="37"/>
      <c r="G25" s="38"/>
      <c r="H25" s="25">
        <f t="shared" si="1"/>
        <v>45000</v>
      </c>
      <c r="I25" s="39">
        <f>SUM(I26:I28)</f>
        <v>45000</v>
      </c>
      <c r="J25" s="34"/>
      <c r="K25" s="28">
        <f t="shared" si="0"/>
        <v>105000</v>
      </c>
      <c r="L25" s="39">
        <f>L27+L28</f>
        <v>105000</v>
      </c>
      <c r="M25" s="65"/>
    </row>
    <row r="26" spans="1:13" ht="27" customHeight="1">
      <c r="A26" s="66" t="s">
        <v>56</v>
      </c>
      <c r="B26" s="67" t="s">
        <v>45</v>
      </c>
      <c r="C26" s="68" t="s">
        <v>21</v>
      </c>
      <c r="D26" s="68">
        <v>900</v>
      </c>
      <c r="E26" s="68">
        <v>90095</v>
      </c>
      <c r="F26" s="42">
        <v>6050</v>
      </c>
      <c r="G26" s="43" t="s">
        <v>32</v>
      </c>
      <c r="H26" s="69">
        <f t="shared" si="1"/>
        <v>15000</v>
      </c>
      <c r="I26" s="54">
        <v>15000</v>
      </c>
      <c r="J26" s="34"/>
      <c r="K26" s="70">
        <f t="shared" si="0"/>
        <v>0</v>
      </c>
      <c r="L26" s="54"/>
      <c r="M26" s="71"/>
    </row>
    <row r="27" spans="1:13" ht="27" customHeight="1">
      <c r="A27" s="66" t="s">
        <v>42</v>
      </c>
      <c r="B27" s="67" t="s">
        <v>30</v>
      </c>
      <c r="C27" s="68" t="s">
        <v>21</v>
      </c>
      <c r="D27" s="68">
        <v>900</v>
      </c>
      <c r="E27" s="68">
        <v>90013</v>
      </c>
      <c r="F27" s="42">
        <v>6050</v>
      </c>
      <c r="G27" s="43" t="s">
        <v>31</v>
      </c>
      <c r="H27" s="69">
        <f t="shared" si="1"/>
        <v>0</v>
      </c>
      <c r="I27" s="72"/>
      <c r="J27" s="34"/>
      <c r="K27" s="70">
        <f t="shared" si="0"/>
        <v>105000</v>
      </c>
      <c r="L27" s="72">
        <v>105000</v>
      </c>
      <c r="M27" s="71"/>
    </row>
    <row r="28" spans="1:13" ht="23.25" customHeight="1">
      <c r="A28" s="73" t="s">
        <v>43</v>
      </c>
      <c r="B28" s="74" t="s">
        <v>25</v>
      </c>
      <c r="C28" s="75"/>
      <c r="D28" s="48"/>
      <c r="E28" s="76"/>
      <c r="F28" s="76"/>
      <c r="G28" s="77"/>
      <c r="H28" s="78">
        <f t="shared" si="1"/>
        <v>30000</v>
      </c>
      <c r="I28" s="54">
        <f>I29</f>
        <v>30000</v>
      </c>
      <c r="J28" s="52"/>
      <c r="K28" s="53">
        <f t="shared" si="0"/>
        <v>0</v>
      </c>
      <c r="L28" s="54"/>
      <c r="M28" s="79"/>
    </row>
    <row r="29" spans="1:13" ht="23.25" customHeight="1">
      <c r="A29" s="80"/>
      <c r="B29" s="55" t="s">
        <v>26</v>
      </c>
      <c r="C29" s="56" t="s">
        <v>21</v>
      </c>
      <c r="D29" s="56">
        <v>900</v>
      </c>
      <c r="E29" s="56">
        <v>90095</v>
      </c>
      <c r="F29" s="81">
        <v>6050</v>
      </c>
      <c r="G29" s="82" t="s">
        <v>32</v>
      </c>
      <c r="H29" s="104">
        <f t="shared" si="1"/>
        <v>30000</v>
      </c>
      <c r="I29" s="51">
        <v>30000</v>
      </c>
      <c r="J29" s="83"/>
      <c r="K29" s="61">
        <f t="shared" si="0"/>
        <v>0</v>
      </c>
      <c r="L29" s="51"/>
      <c r="M29" s="116"/>
    </row>
    <row r="30" spans="1:13" ht="27" customHeight="1">
      <c r="A30" s="40"/>
      <c r="B30" s="121" t="s">
        <v>64</v>
      </c>
      <c r="C30" s="37"/>
      <c r="D30" s="37"/>
      <c r="E30" s="37"/>
      <c r="F30" s="37"/>
      <c r="G30" s="122"/>
      <c r="H30" s="25">
        <f t="shared" si="1"/>
        <v>600000</v>
      </c>
      <c r="I30" s="39">
        <f>SUM(I31:I31)</f>
        <v>600000</v>
      </c>
      <c r="J30" s="83"/>
      <c r="K30" s="61"/>
      <c r="L30" s="72"/>
      <c r="M30" s="116"/>
    </row>
    <row r="31" spans="1:13" ht="47.25" customHeight="1">
      <c r="A31" s="66" t="s">
        <v>67</v>
      </c>
      <c r="B31" s="123" t="s">
        <v>65</v>
      </c>
      <c r="C31" s="68" t="s">
        <v>21</v>
      </c>
      <c r="D31" s="68">
        <v>900</v>
      </c>
      <c r="E31" s="68">
        <v>90095</v>
      </c>
      <c r="F31" s="68">
        <v>6050</v>
      </c>
      <c r="G31" s="124" t="s">
        <v>66</v>
      </c>
      <c r="H31" s="69">
        <f t="shared" si="1"/>
        <v>600000</v>
      </c>
      <c r="I31" s="72">
        <v>600000</v>
      </c>
      <c r="J31" s="83"/>
      <c r="K31" s="61"/>
      <c r="L31" s="51"/>
      <c r="M31" s="116"/>
    </row>
    <row r="32" spans="1:13" ht="27" customHeight="1">
      <c r="A32" s="35"/>
      <c r="B32" s="84" t="s">
        <v>33</v>
      </c>
      <c r="C32" s="85"/>
      <c r="D32" s="85"/>
      <c r="E32" s="85"/>
      <c r="F32" s="85"/>
      <c r="G32" s="86"/>
      <c r="H32" s="25">
        <f t="shared" si="1"/>
        <v>1165000</v>
      </c>
      <c r="I32" s="39">
        <f>I33</f>
        <v>1165000</v>
      </c>
      <c r="J32" s="87"/>
      <c r="K32" s="28">
        <f t="shared" si="0"/>
        <v>1060000</v>
      </c>
      <c r="L32" s="39">
        <f>L33</f>
        <v>1060000</v>
      </c>
      <c r="M32" s="88"/>
    </row>
    <row r="33" spans="1:13" ht="27" customHeight="1">
      <c r="A33" s="40"/>
      <c r="B33" s="41" t="s">
        <v>34</v>
      </c>
      <c r="C33" s="37"/>
      <c r="D33" s="37"/>
      <c r="E33" s="37"/>
      <c r="F33" s="37"/>
      <c r="G33" s="38"/>
      <c r="H33" s="69">
        <f t="shared" si="1"/>
        <v>1165000</v>
      </c>
      <c r="I33" s="39">
        <f>I34+I37</f>
        <v>1165000</v>
      </c>
      <c r="J33" s="87"/>
      <c r="K33" s="28">
        <f t="shared" si="0"/>
        <v>1060000</v>
      </c>
      <c r="L33" s="39">
        <f>L34+L37</f>
        <v>1060000</v>
      </c>
      <c r="M33" s="71"/>
    </row>
    <row r="34" spans="1:13" ht="28.5" customHeight="1">
      <c r="A34" s="45" t="s">
        <v>57</v>
      </c>
      <c r="B34" s="46" t="s">
        <v>46</v>
      </c>
      <c r="C34" s="75"/>
      <c r="D34" s="75"/>
      <c r="E34" s="75"/>
      <c r="F34" s="76"/>
      <c r="G34" s="77"/>
      <c r="H34" s="78">
        <f t="shared" si="1"/>
        <v>1060000</v>
      </c>
      <c r="I34" s="51">
        <f>SUM(I35:I36)</f>
        <v>1060000</v>
      </c>
      <c r="J34" s="89"/>
      <c r="K34" s="53">
        <f t="shared" si="0"/>
        <v>1060000</v>
      </c>
      <c r="L34" s="90">
        <f>SUM(L35:L36)</f>
        <v>1060000</v>
      </c>
      <c r="M34" s="52"/>
    </row>
    <row r="35" spans="1:13" ht="24">
      <c r="A35" s="45"/>
      <c r="B35" s="46"/>
      <c r="C35" s="48" t="s">
        <v>21</v>
      </c>
      <c r="D35" s="48">
        <v>700</v>
      </c>
      <c r="E35" s="48">
        <v>70095</v>
      </c>
      <c r="F35" s="91">
        <v>6050</v>
      </c>
      <c r="G35" s="92" t="s">
        <v>31</v>
      </c>
      <c r="H35" s="115">
        <f t="shared" si="1"/>
        <v>1060000</v>
      </c>
      <c r="I35" s="51">
        <v>1060000</v>
      </c>
      <c r="J35" s="93"/>
      <c r="K35" s="97">
        <f t="shared" si="0"/>
        <v>0</v>
      </c>
      <c r="L35" s="94"/>
      <c r="M35" s="95"/>
    </row>
    <row r="36" spans="1:13" ht="23.25" customHeight="1">
      <c r="A36" s="45"/>
      <c r="B36" s="96" t="s">
        <v>20</v>
      </c>
      <c r="C36" s="48" t="s">
        <v>21</v>
      </c>
      <c r="D36" s="48">
        <v>855</v>
      </c>
      <c r="E36" s="48">
        <v>85505</v>
      </c>
      <c r="F36" s="91">
        <v>6050</v>
      </c>
      <c r="G36" s="92" t="s">
        <v>31</v>
      </c>
      <c r="H36" s="115">
        <f t="shared" si="1"/>
        <v>0</v>
      </c>
      <c r="I36" s="51"/>
      <c r="J36" s="95"/>
      <c r="K36" s="97">
        <f t="shared" si="0"/>
        <v>1060000</v>
      </c>
      <c r="L36" s="51">
        <v>1060000</v>
      </c>
      <c r="M36" s="95"/>
    </row>
    <row r="37" spans="1:13" ht="27.75" customHeight="1">
      <c r="A37" s="66" t="s">
        <v>44</v>
      </c>
      <c r="B37" s="98" t="s">
        <v>35</v>
      </c>
      <c r="C37" s="68" t="s">
        <v>21</v>
      </c>
      <c r="D37" s="99">
        <v>700</v>
      </c>
      <c r="E37" s="99">
        <v>70095</v>
      </c>
      <c r="F37" s="99">
        <v>6050</v>
      </c>
      <c r="G37" s="43" t="s">
        <v>31</v>
      </c>
      <c r="H37" s="69">
        <f t="shared" si="1"/>
        <v>105000</v>
      </c>
      <c r="I37" s="72">
        <v>105000</v>
      </c>
      <c r="J37" s="34"/>
      <c r="K37" s="70">
        <f t="shared" si="0"/>
        <v>0</v>
      </c>
      <c r="L37" s="72"/>
      <c r="M37" s="34"/>
    </row>
    <row r="38" spans="1:13" ht="27" customHeight="1">
      <c r="A38" s="35"/>
      <c r="B38" s="125" t="s">
        <v>68</v>
      </c>
      <c r="C38" s="85"/>
      <c r="D38" s="126"/>
      <c r="E38" s="126"/>
      <c r="F38" s="126"/>
      <c r="G38" s="86"/>
      <c r="H38" s="69"/>
      <c r="I38" s="72"/>
      <c r="J38" s="34"/>
      <c r="K38" s="28">
        <f t="shared" si="0"/>
        <v>600000</v>
      </c>
      <c r="L38" s="127">
        <f t="shared" ref="L38:M38" si="2">L39</f>
        <v>0</v>
      </c>
      <c r="M38" s="64">
        <f t="shared" si="2"/>
        <v>600000</v>
      </c>
    </row>
    <row r="39" spans="1:13" ht="27" customHeight="1">
      <c r="A39" s="35"/>
      <c r="B39" s="125" t="s">
        <v>69</v>
      </c>
      <c r="C39" s="85"/>
      <c r="D39" s="126"/>
      <c r="E39" s="126"/>
      <c r="F39" s="126"/>
      <c r="G39" s="86"/>
      <c r="H39" s="69"/>
      <c r="I39" s="72"/>
      <c r="J39" s="34"/>
      <c r="K39" s="28">
        <f t="shared" si="0"/>
        <v>600000</v>
      </c>
      <c r="L39" s="127">
        <f>SUM(L40:L40)</f>
        <v>0</v>
      </c>
      <c r="M39" s="64">
        <f>SUM(M40:M40)</f>
        <v>600000</v>
      </c>
    </row>
    <row r="40" spans="1:13" ht="27" customHeight="1">
      <c r="A40" s="66" t="s">
        <v>73</v>
      </c>
      <c r="B40" s="123" t="s">
        <v>70</v>
      </c>
      <c r="C40" s="68" t="s">
        <v>71</v>
      </c>
      <c r="D40" s="42">
        <v>854</v>
      </c>
      <c r="E40" s="42">
        <v>85407</v>
      </c>
      <c r="F40" s="42">
        <v>6050</v>
      </c>
      <c r="G40" s="43" t="s">
        <v>72</v>
      </c>
      <c r="H40" s="69"/>
      <c r="I40" s="72"/>
      <c r="J40" s="34"/>
      <c r="K40" s="70">
        <f t="shared" si="0"/>
        <v>600000</v>
      </c>
      <c r="L40" s="72"/>
      <c r="M40" s="71">
        <v>600000</v>
      </c>
    </row>
    <row r="41" spans="1:13" ht="27" customHeight="1">
      <c r="A41" s="40"/>
      <c r="B41" s="41" t="s">
        <v>47</v>
      </c>
      <c r="C41" s="37"/>
      <c r="D41" s="37"/>
      <c r="E41" s="37"/>
      <c r="F41" s="37"/>
      <c r="G41" s="38"/>
      <c r="H41" s="25">
        <f t="shared" si="1"/>
        <v>0</v>
      </c>
      <c r="I41" s="39"/>
      <c r="J41" s="34"/>
      <c r="K41" s="28">
        <f t="shared" si="0"/>
        <v>15000</v>
      </c>
      <c r="L41" s="39">
        <f>L42</f>
        <v>15000</v>
      </c>
      <c r="M41" s="34"/>
    </row>
    <row r="42" spans="1:13" ht="27" customHeight="1">
      <c r="A42" s="40"/>
      <c r="B42" s="41" t="s">
        <v>48</v>
      </c>
      <c r="C42" s="37"/>
      <c r="D42" s="37"/>
      <c r="E42" s="37"/>
      <c r="F42" s="37"/>
      <c r="G42" s="38"/>
      <c r="H42" s="25">
        <f t="shared" si="1"/>
        <v>0</v>
      </c>
      <c r="I42" s="39"/>
      <c r="J42" s="34"/>
      <c r="K42" s="28">
        <f t="shared" si="0"/>
        <v>15000</v>
      </c>
      <c r="L42" s="39">
        <f>L43</f>
        <v>15000</v>
      </c>
      <c r="M42" s="34"/>
    </row>
    <row r="43" spans="1:13" ht="27" customHeight="1">
      <c r="A43" s="66" t="s">
        <v>58</v>
      </c>
      <c r="B43" s="67" t="s">
        <v>49</v>
      </c>
      <c r="C43" s="68" t="s">
        <v>21</v>
      </c>
      <c r="D43" s="68">
        <v>926</v>
      </c>
      <c r="E43" s="68">
        <v>92601</v>
      </c>
      <c r="F43" s="42">
        <v>6050</v>
      </c>
      <c r="G43" s="43" t="s">
        <v>50</v>
      </c>
      <c r="H43" s="25">
        <f t="shared" si="1"/>
        <v>0</v>
      </c>
      <c r="I43" s="72"/>
      <c r="J43" s="34"/>
      <c r="K43" s="70">
        <f t="shared" si="0"/>
        <v>15000</v>
      </c>
      <c r="L43" s="72">
        <v>15000</v>
      </c>
      <c r="M43" s="34"/>
    </row>
    <row r="44" spans="1:13" ht="27" customHeight="1">
      <c r="A44" s="35"/>
      <c r="B44" s="84" t="s">
        <v>51</v>
      </c>
      <c r="C44" s="85"/>
      <c r="D44" s="85"/>
      <c r="E44" s="85"/>
      <c r="F44" s="85"/>
      <c r="G44" s="86"/>
      <c r="H44" s="25">
        <f t="shared" si="1"/>
        <v>0</v>
      </c>
      <c r="I44" s="39"/>
      <c r="J44" s="34"/>
      <c r="K44" s="28">
        <f t="shared" si="0"/>
        <v>622764</v>
      </c>
      <c r="L44" s="39">
        <f>L45</f>
        <v>622764</v>
      </c>
      <c r="M44" s="34"/>
    </row>
    <row r="45" spans="1:13" ht="27" customHeight="1">
      <c r="A45" s="40"/>
      <c r="B45" s="41" t="s">
        <v>52</v>
      </c>
      <c r="C45" s="37"/>
      <c r="D45" s="37"/>
      <c r="E45" s="37"/>
      <c r="F45" s="37"/>
      <c r="G45" s="38"/>
      <c r="H45" s="25">
        <f t="shared" si="1"/>
        <v>0</v>
      </c>
      <c r="I45" s="39"/>
      <c r="J45" s="34"/>
      <c r="K45" s="28">
        <f t="shared" si="0"/>
        <v>622764</v>
      </c>
      <c r="L45" s="39">
        <f>L46</f>
        <v>622764</v>
      </c>
      <c r="M45" s="34"/>
    </row>
    <row r="46" spans="1:13" ht="30" customHeight="1">
      <c r="A46" s="73" t="s">
        <v>59</v>
      </c>
      <c r="B46" s="74" t="s">
        <v>53</v>
      </c>
      <c r="C46" s="75"/>
      <c r="D46" s="48"/>
      <c r="E46" s="76"/>
      <c r="F46" s="76"/>
      <c r="G46" s="77"/>
      <c r="H46" s="50">
        <f t="shared" si="1"/>
        <v>0</v>
      </c>
      <c r="I46" s="54"/>
      <c r="J46" s="52"/>
      <c r="K46" s="53">
        <f t="shared" si="0"/>
        <v>622764</v>
      </c>
      <c r="L46" s="54">
        <f>L47</f>
        <v>622764</v>
      </c>
      <c r="M46" s="52"/>
    </row>
    <row r="47" spans="1:13" ht="24">
      <c r="A47" s="80"/>
      <c r="B47" s="55" t="s">
        <v>39</v>
      </c>
      <c r="C47" s="56" t="s">
        <v>21</v>
      </c>
      <c r="D47" s="56">
        <v>921</v>
      </c>
      <c r="E47" s="56">
        <v>92120</v>
      </c>
      <c r="F47" s="81">
        <v>6580</v>
      </c>
      <c r="G47" s="82" t="s">
        <v>54</v>
      </c>
      <c r="H47" s="58">
        <f t="shared" si="1"/>
        <v>0</v>
      </c>
      <c r="I47" s="62"/>
      <c r="J47" s="60"/>
      <c r="K47" s="61">
        <f t="shared" si="0"/>
        <v>622764</v>
      </c>
      <c r="L47" s="62">
        <v>622764</v>
      </c>
      <c r="M47" s="60"/>
    </row>
    <row r="48" spans="1:13" ht="27" customHeight="1">
      <c r="A48" s="35"/>
      <c r="B48" s="36" t="s">
        <v>36</v>
      </c>
      <c r="C48" s="85"/>
      <c r="D48" s="85"/>
      <c r="E48" s="85"/>
      <c r="F48" s="85"/>
      <c r="G48" s="86"/>
      <c r="H48" s="25">
        <f t="shared" si="1"/>
        <v>622764</v>
      </c>
      <c r="I48" s="26">
        <f>I49</f>
        <v>622764</v>
      </c>
      <c r="J48" s="34"/>
      <c r="K48" s="28">
        <f t="shared" si="0"/>
        <v>7872</v>
      </c>
      <c r="L48" s="26">
        <f>L49</f>
        <v>7872</v>
      </c>
      <c r="M48" s="34"/>
    </row>
    <row r="49" spans="1:13" ht="27" customHeight="1">
      <c r="A49" s="40"/>
      <c r="B49" s="100" t="s">
        <v>37</v>
      </c>
      <c r="C49" s="37"/>
      <c r="D49" s="101"/>
      <c r="E49" s="101"/>
      <c r="F49" s="101"/>
      <c r="G49" s="102"/>
      <c r="H49" s="25">
        <f t="shared" si="1"/>
        <v>622764</v>
      </c>
      <c r="I49" s="26">
        <f>I50+I52</f>
        <v>622764</v>
      </c>
      <c r="J49" s="34"/>
      <c r="K49" s="28">
        <f t="shared" si="0"/>
        <v>7872</v>
      </c>
      <c r="L49" s="26">
        <f>L50+L52</f>
        <v>7872</v>
      </c>
      <c r="M49" s="34"/>
    </row>
    <row r="50" spans="1:13" ht="23.25" customHeight="1">
      <c r="A50" s="73" t="s">
        <v>60</v>
      </c>
      <c r="B50" s="103" t="s">
        <v>38</v>
      </c>
      <c r="C50" s="48"/>
      <c r="D50" s="91"/>
      <c r="E50" s="91"/>
      <c r="F50" s="91"/>
      <c r="G50" s="92"/>
      <c r="H50" s="78">
        <f t="shared" si="1"/>
        <v>0</v>
      </c>
      <c r="I50" s="54">
        <f>I51</f>
        <v>0</v>
      </c>
      <c r="J50" s="52"/>
      <c r="K50" s="53">
        <f t="shared" si="0"/>
        <v>7872</v>
      </c>
      <c r="L50" s="54">
        <f>L51</f>
        <v>7872</v>
      </c>
      <c r="M50" s="52"/>
    </row>
    <row r="51" spans="1:13" ht="23.25" customHeight="1">
      <c r="A51" s="80"/>
      <c r="B51" s="120" t="s">
        <v>39</v>
      </c>
      <c r="C51" s="56" t="s">
        <v>21</v>
      </c>
      <c r="D51" s="81">
        <v>750</v>
      </c>
      <c r="E51" s="81">
        <v>75023</v>
      </c>
      <c r="F51" s="81">
        <v>6060</v>
      </c>
      <c r="G51" s="82" t="s">
        <v>40</v>
      </c>
      <c r="H51" s="104">
        <f t="shared" si="1"/>
        <v>0</v>
      </c>
      <c r="I51" s="105"/>
      <c r="J51" s="60"/>
      <c r="K51" s="61">
        <f t="shared" si="0"/>
        <v>7872</v>
      </c>
      <c r="L51" s="105">
        <v>7872</v>
      </c>
      <c r="M51" s="60"/>
    </row>
    <row r="52" spans="1:13" ht="42.75" customHeight="1">
      <c r="A52" s="73" t="s">
        <v>61</v>
      </c>
      <c r="B52" s="103" t="s">
        <v>55</v>
      </c>
      <c r="C52" s="48"/>
      <c r="D52" s="91"/>
      <c r="E52" s="91"/>
      <c r="F52" s="91"/>
      <c r="G52" s="92"/>
      <c r="H52" s="78">
        <f t="shared" si="1"/>
        <v>622764</v>
      </c>
      <c r="I52" s="54">
        <f>I53</f>
        <v>622764</v>
      </c>
      <c r="J52" s="52"/>
      <c r="K52" s="53">
        <f t="shared" si="0"/>
        <v>0</v>
      </c>
      <c r="L52" s="54">
        <f>L53</f>
        <v>0</v>
      </c>
      <c r="M52" s="52"/>
    </row>
    <row r="53" spans="1:13" ht="23.25" customHeight="1" thickBot="1">
      <c r="A53" s="106"/>
      <c r="B53" s="107" t="s">
        <v>20</v>
      </c>
      <c r="C53" s="108" t="s">
        <v>21</v>
      </c>
      <c r="D53" s="109">
        <v>700</v>
      </c>
      <c r="E53" s="109">
        <v>70004</v>
      </c>
      <c r="F53" s="109">
        <v>6059</v>
      </c>
      <c r="G53" s="110" t="s">
        <v>54</v>
      </c>
      <c r="H53" s="111">
        <f t="shared" si="1"/>
        <v>622764</v>
      </c>
      <c r="I53" s="112">
        <v>622764</v>
      </c>
      <c r="J53" s="113"/>
      <c r="K53" s="114">
        <f t="shared" si="0"/>
        <v>0</v>
      </c>
      <c r="L53" s="112"/>
      <c r="M53" s="113"/>
    </row>
  </sheetData>
  <mergeCells count="15">
    <mergeCell ref="A3:J3"/>
    <mergeCell ref="H12:H13"/>
    <mergeCell ref="I12:J12"/>
    <mergeCell ref="K12:K13"/>
    <mergeCell ref="L12:M12"/>
    <mergeCell ref="A7:M7"/>
    <mergeCell ref="A10:A13"/>
    <mergeCell ref="B10:B13"/>
    <mergeCell ref="C10:C13"/>
    <mergeCell ref="D10:D13"/>
    <mergeCell ref="E10:E13"/>
    <mergeCell ref="G10:G13"/>
    <mergeCell ref="H10:M10"/>
    <mergeCell ref="H11:J11"/>
    <mergeCell ref="K11:M1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&amp;L&amp;"-,Kursywa"&amp;8&amp;F&amp;P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RMK zm 7 programowe </vt:lpstr>
      <vt:lpstr>'RMK zm 7 programowe '!Obszar_wydruku</vt:lpstr>
      <vt:lpstr>'RMK zm 7 programowe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Wrońska Małgorzata</cp:lastModifiedBy>
  <cp:lastPrinted>2020-06-23T09:54:37Z</cp:lastPrinted>
  <dcterms:created xsi:type="dcterms:W3CDTF">2020-01-20T12:43:18Z</dcterms:created>
  <dcterms:modified xsi:type="dcterms:W3CDTF">2020-06-24T11:43:37Z</dcterms:modified>
</cp:coreProperties>
</file>